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<sst xmlns="http://schemas.openxmlformats.org/spreadsheetml/2006/main" count="90" uniqueCount="46">
  <si>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</si>
  <si>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</si>
  <si>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</si>
  <si>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</si>
  <si>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</si>
  <si>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</si>
  <si>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</si>
  <si>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</si>
  <si>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</si>
  <si>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</si>
  <si>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</si>
  <si>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</si>
  <si>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</si>
  <si>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</si>
  <si>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</si>
  <si>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</si>
  <si>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</si>
  <si>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</si>
  <si>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</si>
  <si>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</si>
  <si>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</si>
  <si>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</si>
  <si>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</si>
  <si>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>Pts</t>
  </si>
  <si>
    <t xml:space="preserve">Black Rock </t>
  </si>
  <si>
    <t xml:space="preserve">Box Hill North </t>
  </si>
  <si>
    <t>Draw</t>
  </si>
  <si>
    <t xml:space="preserve">SOUTH YARRA </t>
  </si>
  <si>
    <t xml:space="preserve">Canterbury </t>
  </si>
  <si>
    <t xml:space="preserve">Moorabbin West </t>
  </si>
  <si>
    <t xml:space="preserve">TOORONGA MALVERN </t>
  </si>
  <si>
    <t xml:space="preserve">LYNDALE </t>
  </si>
  <si>
    <t xml:space="preserve">DOVETON </t>
  </si>
  <si>
    <t xml:space="preserve">Dandenong West </t>
  </si>
  <si>
    <t>BYE</t>
  </si>
  <si>
    <t>Home</t>
  </si>
  <si>
    <t>Away</t>
  </si>
  <si>
    <t>Dandenong West</t>
  </si>
  <si>
    <t>Lyndale</t>
  </si>
  <si>
    <t>Canterbury</t>
  </si>
  <si>
    <t>Doveton Eagles</t>
  </si>
  <si>
    <t>Moorabin West</t>
  </si>
  <si>
    <t>Black Rock</t>
  </si>
  <si>
    <t>South Yarra</t>
  </si>
  <si>
    <t>Tooronga Malvern</t>
  </si>
  <si>
    <t>Win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</si>
</sst>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2" borderId="18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6.8515625" style="0" bestFit="1" customWidth="1"/>
    <col min="2" max="2" width="23.00390625" style="0" bestFit="1" customWidth="1"/>
    <col min="3" max="3" width="23.5742187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8.28125" style="0" bestFit="1" customWidth="1"/>
    <col min="11" max="11" width="15.57421875" style="0" bestFit="1" customWidth="1"/>
    <col min="12" max="12" width="3.7109375" style="0" bestFit="1" customWidth="1"/>
    <col min="13" max="13" width="6.00390625" style="0" bestFit="1" customWidth="1"/>
    <col min="14" max="14" width="3.00390625" style="0" bestFit="1" customWidth="1"/>
    <col min="15" max="16384" width="11.28125" style="0" customWidth="1"/>
  </cols>
  <sheetData>
    <row r="1" spans="1:10" s="4" customFormat="1" ht="13.5" thickBot="1">
      <c r="A1" s="1"/>
      <c r="B1" s="2"/>
      <c r="C1" s="2"/>
      <c r="D1" s="3"/>
      <c r="E1" s="75" t="s">
        <v>0</v>
      </c>
      <c r="F1" s="76"/>
      <c r="G1" s="77"/>
      <c r="H1" s="75" t="s">
        <v>2</v>
      </c>
      <c r="I1" s="76"/>
      <c r="J1" s="77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2" ht="12.75">
      <c r="A3" s="49">
        <v>1</v>
      </c>
      <c r="B3" s="78" t="s">
        <v>37</v>
      </c>
      <c r="C3" s="62" t="s">
        <v>35</v>
      </c>
      <c r="D3" s="79" t="s">
        <v>18</v>
      </c>
      <c r="E3" s="63">
        <v>12</v>
      </c>
      <c r="F3" s="64">
        <v>14</v>
      </c>
      <c r="G3" s="62">
        <f>(E3*6)+F3</f>
        <v>86</v>
      </c>
      <c r="H3" s="63">
        <v>17</v>
      </c>
      <c r="I3" s="64">
        <v>9</v>
      </c>
      <c r="J3" s="62">
        <f aca="true" t="shared" si="0" ref="J3:J18">(H3*6)+I3</f>
        <v>111</v>
      </c>
      <c r="K3" s="79">
        <f>G3-J3</f>
        <v>-25</v>
      </c>
      <c r="L3" s="24"/>
    </row>
    <row r="4" spans="1:11" ht="12.75">
      <c r="A4" s="11">
        <f>A3+1</f>
        <v>2</v>
      </c>
      <c r="B4" s="57" t="s">
        <v>38</v>
      </c>
      <c r="C4" s="58" t="s">
        <v>36</v>
      </c>
      <c r="D4" s="59" t="s">
        <v>18</v>
      </c>
      <c r="E4" s="65">
        <v>7</v>
      </c>
      <c r="F4" s="66">
        <v>5</v>
      </c>
      <c r="G4" s="58">
        <f>(E4*6)+F4</f>
        <v>47</v>
      </c>
      <c r="H4" s="65">
        <v>29</v>
      </c>
      <c r="I4" s="66">
        <v>18</v>
      </c>
      <c r="J4" s="58">
        <f t="shared" si="0"/>
        <v>192</v>
      </c>
      <c r="K4" s="59">
        <f>G4-J4</f>
        <v>-145</v>
      </c>
    </row>
    <row r="5" spans="1:11" s="61" customFormat="1" ht="12.75">
      <c r="A5" s="56">
        <f aca="true" t="shared" si="1" ref="A5:A16">A4+1</f>
        <v>3</v>
      </c>
      <c r="B5" s="57" t="s">
        <v>39</v>
      </c>
      <c r="C5" s="58" t="s">
        <v>35</v>
      </c>
      <c r="D5" s="59" t="s">
        <v>18</v>
      </c>
      <c r="E5" s="56">
        <v>8</v>
      </c>
      <c r="F5" s="60">
        <v>14</v>
      </c>
      <c r="G5" s="58">
        <f aca="true" t="shared" si="2" ref="G5:G18">(E5*6)+F5</f>
        <v>62</v>
      </c>
      <c r="H5" s="56">
        <v>18</v>
      </c>
      <c r="I5" s="60">
        <v>24</v>
      </c>
      <c r="J5" s="58">
        <f t="shared" si="0"/>
        <v>132</v>
      </c>
      <c r="K5" s="59">
        <f aca="true" t="shared" si="3" ref="K5:K18">G5-J5</f>
        <v>-70</v>
      </c>
    </row>
    <row r="6" spans="1:11" ht="12.75">
      <c r="A6" s="11">
        <f t="shared" si="1"/>
        <v>4</v>
      </c>
      <c r="B6" s="57" t="s">
        <v>40</v>
      </c>
      <c r="C6" s="58" t="s">
        <v>36</v>
      </c>
      <c r="D6" s="59" t="s">
        <v>18</v>
      </c>
      <c r="E6" s="56">
        <v>12</v>
      </c>
      <c r="F6" s="67">
        <v>8</v>
      </c>
      <c r="G6" s="58">
        <f t="shared" si="2"/>
        <v>80</v>
      </c>
      <c r="H6" s="56">
        <v>19</v>
      </c>
      <c r="I6" s="67">
        <v>13</v>
      </c>
      <c r="J6" s="58">
        <f t="shared" si="0"/>
        <v>127</v>
      </c>
      <c r="K6" s="59">
        <f t="shared" si="3"/>
        <v>-47</v>
      </c>
    </row>
    <row r="7" spans="1:11" ht="12.75">
      <c r="A7" s="11">
        <f t="shared" si="1"/>
        <v>5</v>
      </c>
      <c r="B7" s="72" t="s">
        <v>34</v>
      </c>
      <c r="C7" s="73" t="s">
        <v>34</v>
      </c>
      <c r="D7" s="74" t="s">
        <v>34</v>
      </c>
      <c r="E7" s="56"/>
      <c r="F7" s="60"/>
      <c r="G7" s="58"/>
      <c r="H7" s="56"/>
      <c r="I7" s="60"/>
      <c r="J7" s="58"/>
      <c r="K7" s="59"/>
    </row>
    <row r="8" spans="1:11" ht="12.75">
      <c r="A8" s="11">
        <f t="shared" si="1"/>
        <v>6</v>
      </c>
      <c r="B8" s="69" t="s">
        <v>41</v>
      </c>
      <c r="C8" s="58" t="s">
        <v>36</v>
      </c>
      <c r="D8" s="59" t="s">
        <v>45</v>
      </c>
      <c r="E8" s="56">
        <v>17</v>
      </c>
      <c r="F8" s="60">
        <v>12</v>
      </c>
      <c r="G8" s="58">
        <f t="shared" si="2"/>
        <v>114</v>
      </c>
      <c r="H8" s="56">
        <v>8</v>
      </c>
      <c r="I8" s="60">
        <v>9</v>
      </c>
      <c r="J8" s="58">
        <f t="shared" si="0"/>
        <v>57</v>
      </c>
      <c r="K8" s="59">
        <f t="shared" si="3"/>
        <v>57</v>
      </c>
    </row>
    <row r="9" spans="1:11" ht="12.75">
      <c r="A9" s="11">
        <f t="shared" si="1"/>
        <v>7</v>
      </c>
      <c r="B9" s="57" t="s">
        <v>42</v>
      </c>
      <c r="C9" s="68" t="s">
        <v>35</v>
      </c>
      <c r="D9" s="59" t="s">
        <v>18</v>
      </c>
      <c r="E9" s="56">
        <v>6</v>
      </c>
      <c r="F9" s="60">
        <v>16</v>
      </c>
      <c r="G9" s="58">
        <f t="shared" si="2"/>
        <v>52</v>
      </c>
      <c r="H9" s="56">
        <v>12</v>
      </c>
      <c r="I9" s="60">
        <v>12</v>
      </c>
      <c r="J9" s="58">
        <f t="shared" si="0"/>
        <v>84</v>
      </c>
      <c r="K9" s="59">
        <f t="shared" si="3"/>
        <v>-32</v>
      </c>
    </row>
    <row r="10" spans="1:11" ht="12.75">
      <c r="A10" s="11">
        <f t="shared" si="1"/>
        <v>8</v>
      </c>
      <c r="B10" s="57" t="s">
        <v>43</v>
      </c>
      <c r="C10" s="58" t="s">
        <v>35</v>
      </c>
      <c r="D10" s="59" t="s">
        <v>18</v>
      </c>
      <c r="E10" s="56">
        <v>15</v>
      </c>
      <c r="F10" s="60">
        <v>7</v>
      </c>
      <c r="G10" s="58">
        <f t="shared" si="2"/>
        <v>97</v>
      </c>
      <c r="H10" s="56">
        <v>29</v>
      </c>
      <c r="I10" s="60">
        <v>10</v>
      </c>
      <c r="J10" s="58">
        <f t="shared" si="0"/>
        <v>184</v>
      </c>
      <c r="K10" s="59">
        <f t="shared" si="3"/>
        <v>-87</v>
      </c>
    </row>
    <row r="11" spans="1:11" ht="12.75">
      <c r="A11" s="11">
        <f t="shared" si="1"/>
        <v>9</v>
      </c>
      <c r="B11" s="57" t="s">
        <v>44</v>
      </c>
      <c r="C11" s="68" t="s">
        <v>36</v>
      </c>
      <c r="D11" s="59" t="s">
        <v>18</v>
      </c>
      <c r="E11" s="56">
        <v>8</v>
      </c>
      <c r="F11" s="60">
        <v>8</v>
      </c>
      <c r="G11" s="58">
        <f t="shared" si="2"/>
        <v>56</v>
      </c>
      <c r="H11" s="56">
        <v>22</v>
      </c>
      <c r="I11" s="60">
        <v>7</v>
      </c>
      <c r="J11" s="58">
        <f t="shared" si="0"/>
        <v>139</v>
      </c>
      <c r="K11" s="59">
        <f t="shared" si="3"/>
        <v>-83</v>
      </c>
    </row>
    <row r="12" spans="1:11" ht="12.75">
      <c r="A12" s="11">
        <f t="shared" si="1"/>
        <v>10</v>
      </c>
      <c r="B12" s="57" t="s">
        <v>37</v>
      </c>
      <c r="C12" s="58" t="s">
        <v>36</v>
      </c>
      <c r="D12" s="59" t="s">
        <v>18</v>
      </c>
      <c r="E12" s="56">
        <v>12</v>
      </c>
      <c r="F12" s="60">
        <v>12</v>
      </c>
      <c r="G12" s="58">
        <f t="shared" si="2"/>
        <v>84</v>
      </c>
      <c r="H12" s="56">
        <v>22</v>
      </c>
      <c r="I12" s="60">
        <v>11</v>
      </c>
      <c r="J12" s="58">
        <f t="shared" si="0"/>
        <v>143</v>
      </c>
      <c r="K12" s="59">
        <f t="shared" si="3"/>
        <v>-59</v>
      </c>
    </row>
    <row r="13" spans="1:11" ht="12.75">
      <c r="A13" s="11">
        <f t="shared" si="1"/>
        <v>11</v>
      </c>
      <c r="B13" s="57" t="s">
        <v>38</v>
      </c>
      <c r="C13" s="68" t="s">
        <v>35</v>
      </c>
      <c r="D13" s="59" t="s">
        <v>18</v>
      </c>
      <c r="E13" s="65">
        <v>0</v>
      </c>
      <c r="F13" s="66">
        <v>8</v>
      </c>
      <c r="G13" s="58">
        <f t="shared" si="2"/>
        <v>8</v>
      </c>
      <c r="H13" s="65">
        <v>32</v>
      </c>
      <c r="I13" s="66">
        <v>25</v>
      </c>
      <c r="J13" s="58">
        <f t="shared" si="0"/>
        <v>217</v>
      </c>
      <c r="K13" s="59">
        <f t="shared" si="3"/>
        <v>-209</v>
      </c>
    </row>
    <row r="14" spans="1:13" ht="12.75">
      <c r="A14" s="11">
        <f t="shared" si="1"/>
        <v>12</v>
      </c>
      <c r="B14" s="57" t="s">
        <v>39</v>
      </c>
      <c r="C14" s="58" t="s">
        <v>36</v>
      </c>
      <c r="D14" s="59" t="s">
        <v>18</v>
      </c>
      <c r="E14" s="70">
        <v>6</v>
      </c>
      <c r="F14" s="71">
        <v>6</v>
      </c>
      <c r="G14" s="58">
        <f t="shared" si="2"/>
        <v>42</v>
      </c>
      <c r="H14" s="65">
        <v>14</v>
      </c>
      <c r="I14" s="71">
        <v>13</v>
      </c>
      <c r="J14" s="58">
        <f t="shared" si="0"/>
        <v>97</v>
      </c>
      <c r="K14" s="59">
        <f t="shared" si="3"/>
        <v>-55</v>
      </c>
      <c r="M14" s="15"/>
    </row>
    <row r="15" spans="1:11" ht="12.75">
      <c r="A15" s="11">
        <f>A14+1</f>
        <v>13</v>
      </c>
      <c r="B15" s="57" t="s">
        <v>40</v>
      </c>
      <c r="C15" s="68" t="s">
        <v>35</v>
      </c>
      <c r="D15" s="59" t="s">
        <v>18</v>
      </c>
      <c r="E15" s="56">
        <v>10</v>
      </c>
      <c r="F15" s="60">
        <v>5</v>
      </c>
      <c r="G15" s="58">
        <f t="shared" si="2"/>
        <v>65</v>
      </c>
      <c r="H15" s="56">
        <v>27</v>
      </c>
      <c r="I15" s="60">
        <v>15</v>
      </c>
      <c r="J15" s="58">
        <f t="shared" si="0"/>
        <v>177</v>
      </c>
      <c r="K15" s="59">
        <f t="shared" si="3"/>
        <v>-112</v>
      </c>
    </row>
    <row r="16" spans="1:11" ht="12.75">
      <c r="A16" s="11">
        <f t="shared" si="1"/>
        <v>14</v>
      </c>
      <c r="B16" s="72" t="s">
        <v>34</v>
      </c>
      <c r="C16" s="73" t="s">
        <v>34</v>
      </c>
      <c r="D16" s="74" t="s">
        <v>34</v>
      </c>
      <c r="E16" s="56"/>
      <c r="F16" s="60"/>
      <c r="G16" s="58"/>
      <c r="H16" s="56"/>
      <c r="I16" s="60"/>
      <c r="J16" s="58"/>
      <c r="K16" s="59"/>
    </row>
    <row r="17" spans="1:11" ht="12.75">
      <c r="A17" s="11">
        <f>A16+1</f>
        <v>15</v>
      </c>
      <c r="B17" s="69" t="s">
        <v>41</v>
      </c>
      <c r="C17" s="68" t="s">
        <v>35</v>
      </c>
      <c r="D17" s="59" t="s">
        <v>18</v>
      </c>
      <c r="E17" s="56">
        <v>10</v>
      </c>
      <c r="F17" s="67">
        <v>9</v>
      </c>
      <c r="G17" s="58">
        <f t="shared" si="2"/>
        <v>69</v>
      </c>
      <c r="H17" s="56">
        <v>16</v>
      </c>
      <c r="I17" s="67">
        <v>11</v>
      </c>
      <c r="J17" s="58">
        <f t="shared" si="0"/>
        <v>107</v>
      </c>
      <c r="K17" s="59">
        <f t="shared" si="3"/>
        <v>-38</v>
      </c>
    </row>
    <row r="18" spans="1:11" ht="13.5" thickBot="1">
      <c r="A18" s="80">
        <f>A17+1</f>
        <v>16</v>
      </c>
      <c r="B18" s="81" t="s">
        <v>42</v>
      </c>
      <c r="C18" s="82" t="s">
        <v>36</v>
      </c>
      <c r="D18" s="83" t="s">
        <v>18</v>
      </c>
      <c r="E18" s="84">
        <v>10</v>
      </c>
      <c r="F18" s="85">
        <v>10</v>
      </c>
      <c r="G18" s="82">
        <f t="shared" si="2"/>
        <v>70</v>
      </c>
      <c r="H18" s="84">
        <v>17</v>
      </c>
      <c r="I18" s="85">
        <v>16</v>
      </c>
      <c r="J18" s="82">
        <f t="shared" si="0"/>
        <v>118</v>
      </c>
      <c r="K18" s="83">
        <f t="shared" si="3"/>
        <v>-48</v>
      </c>
    </row>
    <row r="19" spans="5:11" ht="12.75">
      <c r="E19" s="44" t="s">
        <v>9</v>
      </c>
      <c r="F19" s="45" t="s">
        <v>10</v>
      </c>
      <c r="G19" s="46" t="s">
        <v>11</v>
      </c>
      <c r="H19" s="44" t="s">
        <v>9</v>
      </c>
      <c r="I19" s="45" t="s">
        <v>10</v>
      </c>
      <c r="J19" s="47" t="s">
        <v>11</v>
      </c>
      <c r="K19" s="48" t="s">
        <v>22</v>
      </c>
    </row>
    <row r="20" spans="3:11" ht="12.75">
      <c r="C20" s="25"/>
      <c r="E20" s="26">
        <f aca="true" t="shared" si="4" ref="E20:J20">SUM(E3:E5)+SUM(E7:E16)+SUM(E18:E18)</f>
        <v>111</v>
      </c>
      <c r="F20" s="17">
        <f t="shared" si="4"/>
        <v>117</v>
      </c>
      <c r="G20" s="27">
        <f t="shared" si="4"/>
        <v>783</v>
      </c>
      <c r="H20" s="26">
        <f t="shared" si="4"/>
        <v>247</v>
      </c>
      <c r="I20" s="14">
        <f t="shared" si="4"/>
        <v>169</v>
      </c>
      <c r="J20" s="28">
        <f t="shared" si="4"/>
        <v>1651</v>
      </c>
      <c r="K20" s="22">
        <f>SUM(K3:K18)/16</f>
        <v>-59.5625</v>
      </c>
    </row>
    <row r="21" spans="5:11" ht="13.5" thickBot="1">
      <c r="E21" s="18" t="s">
        <v>12</v>
      </c>
      <c r="F21" s="19">
        <f>E20/(E20+F20)</f>
        <v>0.4868421052631579</v>
      </c>
      <c r="G21" s="29"/>
      <c r="H21" s="18" t="s">
        <v>12</v>
      </c>
      <c r="I21" s="19">
        <f>H20/(H20+I20)</f>
        <v>0.59375</v>
      </c>
      <c r="J21" s="20"/>
      <c r="K21" s="23"/>
    </row>
    <row r="22" ht="13.5" thickBot="1"/>
    <row r="23" ht="13.5" thickBot="1">
      <c r="B23" s="21" t="s">
        <v>13</v>
      </c>
    </row>
    <row r="24" spans="2:11" ht="13.5" thickBot="1">
      <c r="B24" s="50" t="s">
        <v>14</v>
      </c>
      <c r="C24" s="51" t="s">
        <v>15</v>
      </c>
      <c r="D24" s="32" t="s">
        <v>16</v>
      </c>
      <c r="E24" s="32" t="s">
        <v>17</v>
      </c>
      <c r="F24" s="32" t="s">
        <v>18</v>
      </c>
      <c r="G24" s="32" t="s">
        <v>26</v>
      </c>
      <c r="H24" s="32" t="s">
        <v>19</v>
      </c>
      <c r="I24" s="32" t="s">
        <v>20</v>
      </c>
      <c r="J24" s="32" t="s">
        <v>21</v>
      </c>
      <c r="K24" s="33" t="s">
        <v>23</v>
      </c>
    </row>
    <row r="25" spans="2:11" ht="12.75">
      <c r="B25" s="52">
        <v>1</v>
      </c>
      <c r="C25" s="38" t="s">
        <v>30</v>
      </c>
      <c r="D25" s="36">
        <v>16</v>
      </c>
      <c r="E25" s="43">
        <v>14</v>
      </c>
      <c r="F25" s="43">
        <v>2</v>
      </c>
      <c r="G25" s="43">
        <v>0</v>
      </c>
      <c r="H25" s="43">
        <v>1425</v>
      </c>
      <c r="I25" s="43">
        <v>684</v>
      </c>
      <c r="J25" s="34">
        <f>H25/I25</f>
        <v>2.0833333333333335</v>
      </c>
      <c r="K25" s="35">
        <f>(E25*4)+(G25*2)</f>
        <v>56</v>
      </c>
    </row>
    <row r="26" spans="2:11" ht="12.75">
      <c r="B26" s="53">
        <v>2</v>
      </c>
      <c r="C26" s="12" t="s">
        <v>31</v>
      </c>
      <c r="D26" s="30">
        <v>16</v>
      </c>
      <c r="E26" s="13">
        <v>13</v>
      </c>
      <c r="F26" s="13">
        <v>3</v>
      </c>
      <c r="G26" s="13">
        <v>0</v>
      </c>
      <c r="H26" s="13">
        <v>1697</v>
      </c>
      <c r="I26" s="13">
        <v>632</v>
      </c>
      <c r="J26" s="37">
        <f aca="true" t="shared" si="5" ref="J26:J33">H26/I26</f>
        <v>2.685126582278481</v>
      </c>
      <c r="K26" s="39">
        <f aca="true" t="shared" si="6" ref="K26:K33">(E26*4)+(G26*2)</f>
        <v>52</v>
      </c>
    </row>
    <row r="27" spans="2:11" ht="12.75">
      <c r="B27" s="53">
        <v>3</v>
      </c>
      <c r="C27" s="12" t="s">
        <v>27</v>
      </c>
      <c r="D27" s="30">
        <v>16</v>
      </c>
      <c r="E27" s="13">
        <v>11</v>
      </c>
      <c r="F27" s="13">
        <v>5</v>
      </c>
      <c r="G27" s="13">
        <v>0</v>
      </c>
      <c r="H27" s="13">
        <v>1185</v>
      </c>
      <c r="I27" s="13">
        <v>922</v>
      </c>
      <c r="J27" s="37">
        <f t="shared" si="5"/>
        <v>1.2852494577006508</v>
      </c>
      <c r="K27" s="39">
        <f t="shared" si="6"/>
        <v>44</v>
      </c>
    </row>
    <row r="28" spans="2:11" ht="12.75">
      <c r="B28" s="53">
        <v>4</v>
      </c>
      <c r="C28" s="12" t="s">
        <v>32</v>
      </c>
      <c r="D28" s="30">
        <v>16</v>
      </c>
      <c r="E28" s="13">
        <v>11</v>
      </c>
      <c r="F28" s="13">
        <v>5</v>
      </c>
      <c r="G28" s="13">
        <v>0</v>
      </c>
      <c r="H28" s="13">
        <v>1345</v>
      </c>
      <c r="I28" s="13">
        <v>1052</v>
      </c>
      <c r="J28" s="37">
        <f t="shared" si="5"/>
        <v>1.2785171102661597</v>
      </c>
      <c r="K28" s="39">
        <f t="shared" si="6"/>
        <v>44</v>
      </c>
    </row>
    <row r="29" spans="2:11" ht="12.75">
      <c r="B29" s="54">
        <v>5</v>
      </c>
      <c r="C29" s="12" t="s">
        <v>28</v>
      </c>
      <c r="D29" s="30">
        <v>16</v>
      </c>
      <c r="E29" s="13">
        <v>10</v>
      </c>
      <c r="F29" s="13">
        <v>5</v>
      </c>
      <c r="G29" s="13">
        <v>1</v>
      </c>
      <c r="H29" s="13">
        <v>1181</v>
      </c>
      <c r="I29" s="13">
        <v>966</v>
      </c>
      <c r="J29" s="37">
        <f t="shared" si="5"/>
        <v>1.2225672877846792</v>
      </c>
      <c r="K29" s="39">
        <f t="shared" si="6"/>
        <v>42</v>
      </c>
    </row>
    <row r="30" spans="2:11" ht="12.75">
      <c r="B30" s="53">
        <v>6</v>
      </c>
      <c r="C30" s="12" t="s">
        <v>33</v>
      </c>
      <c r="D30" s="30">
        <v>16</v>
      </c>
      <c r="E30" s="13">
        <v>7</v>
      </c>
      <c r="F30" s="13">
        <v>9</v>
      </c>
      <c r="G30" s="13">
        <v>0</v>
      </c>
      <c r="H30" s="13">
        <v>952</v>
      </c>
      <c r="I30" s="13">
        <v>1272</v>
      </c>
      <c r="J30" s="37">
        <f t="shared" si="5"/>
        <v>0.7484276729559748</v>
      </c>
      <c r="K30" s="39">
        <f t="shared" si="6"/>
        <v>28</v>
      </c>
    </row>
    <row r="31" spans="2:11" ht="12.75">
      <c r="B31" s="53">
        <v>7</v>
      </c>
      <c r="C31" s="12" t="s">
        <v>24</v>
      </c>
      <c r="D31" s="30">
        <v>16</v>
      </c>
      <c r="E31" s="13">
        <v>5</v>
      </c>
      <c r="F31" s="13">
        <v>10</v>
      </c>
      <c r="G31" s="13">
        <v>1</v>
      </c>
      <c r="H31" s="13">
        <v>930</v>
      </c>
      <c r="I31" s="13">
        <v>1324</v>
      </c>
      <c r="J31" s="37">
        <f t="shared" si="5"/>
        <v>0.702416918429003</v>
      </c>
      <c r="K31" s="39">
        <f t="shared" si="6"/>
        <v>22</v>
      </c>
    </row>
    <row r="32" spans="2:11" ht="12.75">
      <c r="B32" s="53">
        <v>8</v>
      </c>
      <c r="C32" s="12" t="s">
        <v>29</v>
      </c>
      <c r="D32" s="30">
        <v>16</v>
      </c>
      <c r="E32" s="13">
        <v>5</v>
      </c>
      <c r="F32" s="13">
        <v>11</v>
      </c>
      <c r="G32" s="13">
        <v>0</v>
      </c>
      <c r="H32" s="13">
        <v>663</v>
      </c>
      <c r="I32" s="13">
        <v>1583</v>
      </c>
      <c r="J32" s="37">
        <f t="shared" si="5"/>
        <v>0.41882501579279846</v>
      </c>
      <c r="K32" s="39">
        <f t="shared" si="6"/>
        <v>20</v>
      </c>
    </row>
    <row r="33" spans="2:11" ht="13.5" thickBot="1">
      <c r="B33" s="55">
        <v>9</v>
      </c>
      <c r="C33" s="16" t="s">
        <v>25</v>
      </c>
      <c r="D33" s="42">
        <v>16</v>
      </c>
      <c r="E33" s="31">
        <v>3</v>
      </c>
      <c r="F33" s="31">
        <v>13</v>
      </c>
      <c r="G33" s="31">
        <v>0</v>
      </c>
      <c r="H33" s="31">
        <v>942</v>
      </c>
      <c r="I33" s="31">
        <v>1885</v>
      </c>
      <c r="J33" s="40">
        <f t="shared" si="5"/>
        <v>0.4997347480106101</v>
      </c>
      <c r="K33" s="41">
        <f t="shared" si="6"/>
        <v>12</v>
      </c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2011-03-31T00:03:22Z</dcterms:modified>
  <cp:category/>
  <cp:version/>
  <cp:contentType/>
  <cp:contentStatus/>
</cp:coreProperties>
</file>